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0" i="4"/>
  <c r="H46" i="4"/>
  <c r="H42" i="4"/>
  <c r="E54" i="4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H32" i="4"/>
  <c r="H30" i="4"/>
  <c r="E32" i="4"/>
  <c r="E31" i="4"/>
  <c r="H31" i="4" s="1"/>
  <c r="E30" i="4"/>
  <c r="E29" i="4"/>
  <c r="H29" i="4" s="1"/>
  <c r="H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H69" i="6"/>
  <c r="E53" i="6"/>
  <c r="H53" i="6" s="1"/>
  <c r="E43" i="6"/>
  <c r="H43" i="6" s="1"/>
  <c r="E33" i="6"/>
  <c r="H33" i="6" s="1"/>
  <c r="E23" i="6"/>
  <c r="H23" i="6" s="1"/>
  <c r="F77" i="6"/>
  <c r="E13" i="6"/>
  <c r="H13" i="6" s="1"/>
  <c r="H36" i="5"/>
  <c r="H6" i="5"/>
  <c r="H42" i="5" s="1"/>
  <c r="H25" i="5"/>
  <c r="H16" i="5"/>
  <c r="G77" i="6"/>
  <c r="E36" i="5"/>
  <c r="H38" i="5"/>
  <c r="C77" i="6"/>
  <c r="H6" i="8"/>
  <c r="H16" i="8" s="1"/>
  <c r="E6" i="5"/>
  <c r="H13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<sst xmlns="http://schemas.openxmlformats.org/spreadsheetml/2006/main" count="207" uniqueCount="146">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</sst>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81</xdr:row>
      <xdr:rowOff>85725</xdr:rowOff>
    </xdr:from>
    <xdr:to>
      <xdr:col>5</xdr:col>
      <xdr:colOff>809626</xdr:colOff>
      <xdr:row>91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23158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20</xdr:row>
      <xdr:rowOff>47625</xdr:rowOff>
    </xdr:from>
    <xdr:to>
      <xdr:col>6</xdr:col>
      <xdr:colOff>819151</xdr:colOff>
      <xdr:row>30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62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61</xdr:row>
      <xdr:rowOff>57150</xdr:rowOff>
    </xdr:from>
    <xdr:to>
      <xdr:col>6</xdr:col>
      <xdr:colOff>295276</xdr:colOff>
      <xdr:row>71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2299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46</xdr:row>
      <xdr:rowOff>9525</xdr:rowOff>
    </xdr:from>
    <xdr:to>
      <xdr:col>6</xdr:col>
      <xdr:colOff>95251</xdr:colOff>
      <xdr:row>55</xdr:row>
      <xdr:rowOff>142874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73818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opLeftCell="A52" workbookViewId="0">
      <selection activeCell="H87" sqref="H8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2227046.38</v>
      </c>
      <c r="G13" s="15">
        <f>SUM(G14:G22)</f>
        <v>2227046.38</v>
      </c>
      <c r="H13" s="15">
        <f t="shared" si="1"/>
        <v>249029.31000000006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47753.45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19125</v>
      </c>
      <c r="G20" s="15">
        <v>19125</v>
      </c>
      <c r="H20" s="15">
        <f t="shared" si="1"/>
        <v>70875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x14ac:dyDescent="0.2">
      <c r="A23" s="48" t="s">
        <v>63</v>
      </c>
      <c r="B23" s="7"/>
      <c r="C23" s="15">
        <f>SUM(C24:C32)</f>
        <v>9825882.0999999996</v>
      </c>
      <c r="D23" s="15">
        <f>SUM(D24:D32)</f>
        <v>1969268.6400000001</v>
      </c>
      <c r="E23" s="15">
        <f t="shared" si="0"/>
        <v>11795150.74</v>
      </c>
      <c r="F23" s="15">
        <f>SUM(F24:F32)</f>
        <v>11356815.130000003</v>
      </c>
      <c r="G23" s="15">
        <f>SUM(G24:G32)</f>
        <v>11028263.130000003</v>
      </c>
      <c r="H23" s="15">
        <f t="shared" si="1"/>
        <v>438335.60999999754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252460.37</v>
      </c>
      <c r="G26" s="15">
        <v>252460.37</v>
      </c>
      <c r="H26" s="15">
        <f t="shared" si="1"/>
        <v>44482.729999999981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-268000</v>
      </c>
      <c r="E27" s="15">
        <f t="shared" si="0"/>
        <v>137000</v>
      </c>
      <c r="F27" s="15">
        <v>126901.89</v>
      </c>
      <c r="G27" s="15">
        <v>126901.89</v>
      </c>
      <c r="H27" s="15">
        <f t="shared" si="1"/>
        <v>10098.11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2157102.17</v>
      </c>
      <c r="G32" s="15">
        <v>1828550.17</v>
      </c>
      <c r="H32" s="15">
        <f t="shared" si="1"/>
        <v>199986.05000000028</v>
      </c>
    </row>
    <row r="33" spans="1:8" x14ac:dyDescent="0.2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608968.86</v>
      </c>
      <c r="G53" s="15">
        <f>SUM(G54:G56)</f>
        <v>608968.86</v>
      </c>
      <c r="H53" s="15">
        <f t="shared" si="1"/>
        <v>11646.880000000005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608968.86</v>
      </c>
      <c r="G54" s="15">
        <v>608968.86</v>
      </c>
      <c r="H54" s="15">
        <f t="shared" si="1"/>
        <v>11646.880000000005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300000</v>
      </c>
      <c r="E69" s="15">
        <f t="shared" si="0"/>
        <v>300000</v>
      </c>
      <c r="F69" s="15">
        <f>SUM(F70:F76)</f>
        <v>0</v>
      </c>
      <c r="G69" s="15">
        <f>SUM(G70:G76)</f>
        <v>0</v>
      </c>
      <c r="H69" s="15">
        <f t="shared" si="1"/>
        <v>300000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300000</v>
      </c>
      <c r="E70" s="15">
        <f t="shared" ref="E70:E76" si="2">C70+D70</f>
        <v>300000</v>
      </c>
      <c r="F70" s="15">
        <v>0</v>
      </c>
      <c r="G70" s="15">
        <v>0</v>
      </c>
      <c r="H70" s="15">
        <f t="shared" ref="H70:H76" si="3">E70-F70</f>
        <v>300000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23470158.48</v>
      </c>
      <c r="G77" s="17">
        <f t="shared" si="4"/>
        <v>23141606.48</v>
      </c>
      <c r="H77" s="17">
        <f t="shared" si="4"/>
        <v>1504080.7699999968</v>
      </c>
    </row>
    <row r="79" spans="1:8" s="2" customFormat="1" x14ac:dyDescent="0.2">
      <c r="A79" s="63" t="s">
        <v>145</v>
      </c>
      <c r="B79" s="63"/>
      <c r="C79" s="63"/>
      <c r="D79" s="63"/>
      <c r="E79" s="63"/>
      <c r="F79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9:F79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B21" sqref="B2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2864414.62</v>
      </c>
      <c r="E6" s="50">
        <f>C6+D6</f>
        <v>23969651.510000002</v>
      </c>
      <c r="F6" s="50">
        <v>22802794.050000001</v>
      </c>
      <c r="G6" s="50">
        <v>22474242.050000001</v>
      </c>
      <c r="H6" s="50">
        <f>E6-F6</f>
        <v>1166857.4600000009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608968.86</v>
      </c>
      <c r="G8" s="50">
        <v>608968.86</v>
      </c>
      <c r="H8" s="50">
        <f>E8-F8</f>
        <v>36646.880000000121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300000</v>
      </c>
      <c r="E10" s="50">
        <f>C10+D10</f>
        <v>300000</v>
      </c>
      <c r="F10" s="50">
        <v>0</v>
      </c>
      <c r="G10" s="50">
        <v>0</v>
      </c>
      <c r="H10" s="50">
        <f>E10-F10</f>
        <v>300000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23470158.48</v>
      </c>
      <c r="G16" s="17">
        <f t="shared" si="0"/>
        <v>23141606.48</v>
      </c>
      <c r="H16" s="17">
        <f t="shared" si="0"/>
        <v>1504080.7700000009</v>
      </c>
    </row>
    <row r="18" spans="2:2" x14ac:dyDescent="0.2">
      <c r="B18" s="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34" workbookViewId="0">
      <selection activeCell="B63" sqref="B6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3047853.07</v>
      </c>
      <c r="G8" s="15">
        <v>2719301.07</v>
      </c>
      <c r="H8" s="15">
        <f t="shared" ref="H8:H13" si="1">E8-F8</f>
        <v>742986.60000000009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3841415.58</v>
      </c>
      <c r="G17" s="15">
        <v>3841415.58</v>
      </c>
      <c r="H17" s="15">
        <f t="shared" ref="H17" si="9">E17-F17</f>
        <v>216300.70999999996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23470158.479999997</v>
      </c>
      <c r="G20" s="23">
        <f t="shared" si="10"/>
        <v>23141606.479999997</v>
      </c>
      <c r="H20" s="23">
        <f t="shared" si="10"/>
        <v>1504080.7700000007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1" t="s">
        <v>145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23470158.48</v>
      </c>
      <c r="G16" s="15">
        <f t="shared" si="3"/>
        <v>23141606.48</v>
      </c>
      <c r="H16" s="15">
        <f t="shared" si="3"/>
        <v>1504080.7699999975</v>
      </c>
    </row>
    <row r="17" spans="1:8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22601524.48</v>
      </c>
      <c r="G17" s="15">
        <v>22272972.48</v>
      </c>
      <c r="H17" s="15">
        <f t="shared" ref="H17:H23" si="4">E17-F17</f>
        <v>1354071.7799999975</v>
      </c>
    </row>
    <row r="18" spans="1:8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23470158.48</v>
      </c>
      <c r="G42" s="23">
        <f t="shared" si="12"/>
        <v>23141606.48</v>
      </c>
      <c r="H42" s="23">
        <f t="shared" si="12"/>
        <v>1504080.7699999975</v>
      </c>
    </row>
    <row r="43" spans="1:8" x14ac:dyDescent="0.2">
      <c r="A43" s="37"/>
      <c r="B43" s="37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2020-02-11T19:52:05Z</cp:lastPrinted>
  <dcterms:created xsi:type="dcterms:W3CDTF">2014-02-10T03:37:14Z</dcterms:created>
  <dcterms:modified xsi:type="dcterms:W3CDTF">2020-04-16T19:41:22Z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